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urstow Parish Council Data\Documents for upload to Website\May and June 2020\"/>
    </mc:Choice>
  </mc:AlternateContent>
  <xr:revisionPtr revIDLastSave="0" documentId="8_{A60B8510-8C01-42E9-B074-D3CF7F1886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mmary" sheetId="5" r:id="rId1"/>
    <sheet name="Explanation of Variances" sheetId="8" r:id="rId2"/>
    <sheet name="Asset Register" sheetId="4" r:id="rId3"/>
    <sheet name="Transactions" sheetId="7" r:id="rId4"/>
  </sheets>
  <definedNames>
    <definedName name="_xlnm._FilterDatabase" localSheetId="3" hidden="1">Transactions!$A$1:$H$61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8" l="1"/>
  <c r="E21" i="8"/>
  <c r="D4" i="7" l="1"/>
  <c r="D13" i="7"/>
  <c r="D20" i="7"/>
  <c r="D46" i="7"/>
  <c r="E46" i="7"/>
  <c r="E20" i="7"/>
  <c r="E13" i="7"/>
  <c r="E4" i="7"/>
  <c r="D21" i="5"/>
  <c r="C10" i="4" l="1"/>
  <c r="C8" i="5" l="1"/>
  <c r="C9" i="5" s="1"/>
  <c r="D2" i="5" l="1"/>
  <c r="C14" i="5" l="1"/>
  <c r="C15" i="5"/>
  <c r="C16" i="5" l="1"/>
</calcChain>
</file>

<file path=xl/sharedStrings.xml><?xml version="1.0" encoding="utf-8"?>
<sst xmlns="http://schemas.openxmlformats.org/spreadsheetml/2006/main" count="134" uniqueCount="99">
  <si>
    <t>Receipts</t>
  </si>
  <si>
    <t>Staff Costs</t>
  </si>
  <si>
    <t>Precept</t>
  </si>
  <si>
    <t>Scottish Power</t>
  </si>
  <si>
    <t>Cheshire Constabulary - Operation Shield</t>
  </si>
  <si>
    <t>Other Payments</t>
  </si>
  <si>
    <t>Other Receipts</t>
  </si>
  <si>
    <t>Date</t>
  </si>
  <si>
    <t>Description</t>
  </si>
  <si>
    <t>My Wheeliebin</t>
  </si>
  <si>
    <t>K Isaacs (Smartwheelie.co.uk)</t>
  </si>
  <si>
    <t>Mid Cheshire Footpath Society</t>
  </si>
  <si>
    <t>Expenses (a)</t>
  </si>
  <si>
    <t>Zurich Insurance</t>
  </si>
  <si>
    <t>Operation Shield Receipts</t>
  </si>
  <si>
    <t>Mega Electrical - Street Lighting</t>
  </si>
  <si>
    <t>Chalc Subscription</t>
  </si>
  <si>
    <t>Village Hall - Annual Usage</t>
  </si>
  <si>
    <t>Calveley Church Cluster</t>
  </si>
  <si>
    <t>Dates</t>
  </si>
  <si>
    <t>Revised</t>
  </si>
  <si>
    <t>as at 31/03/2020</t>
  </si>
  <si>
    <t>Box 1</t>
  </si>
  <si>
    <t>Box 2</t>
  </si>
  <si>
    <t>Box 3</t>
  </si>
  <si>
    <t>Box 4</t>
  </si>
  <si>
    <t>Box 5</t>
  </si>
  <si>
    <t>Box 6</t>
  </si>
  <si>
    <t>Box 7</t>
  </si>
  <si>
    <t>Box 8</t>
  </si>
  <si>
    <t>Box 9</t>
  </si>
  <si>
    <t>Box 10</t>
  </si>
  <si>
    <t>Loan interest/capital</t>
  </si>
  <si>
    <t>Total Cash Investments</t>
  </si>
  <si>
    <t>Fixed Assets</t>
  </si>
  <si>
    <t>Borowings</t>
  </si>
  <si>
    <t>HMRC Vat refund to 09/07/19</t>
  </si>
  <si>
    <t>Bank Reconciliation</t>
  </si>
  <si>
    <t>Balance per bank 31/03/20</t>
  </si>
  <si>
    <t>Balance as above</t>
  </si>
  <si>
    <t>Net</t>
  </si>
  <si>
    <t>Payments</t>
  </si>
  <si>
    <t>Per Page 3</t>
  </si>
  <si>
    <t>Per Page 6</t>
  </si>
  <si>
    <t>Laptop Computer for Clerk</t>
  </si>
  <si>
    <t>Parish Notice Board</t>
  </si>
  <si>
    <t>LED Street Lighting</t>
  </si>
  <si>
    <t>Memorial Bench and Plaque</t>
  </si>
  <si>
    <t>Village signs</t>
  </si>
  <si>
    <t>Three Simple Village signs</t>
  </si>
  <si>
    <t>Spurstow Parish Council - Register of Assets</t>
  </si>
  <si>
    <t>less unpresented cheque</t>
  </si>
  <si>
    <t>b</t>
  </si>
  <si>
    <t>Per Box 2</t>
  </si>
  <si>
    <t>Per Box 3</t>
  </si>
  <si>
    <t>Per Box 4</t>
  </si>
  <si>
    <t>Receipt fromHMRC</t>
  </si>
  <si>
    <t>Cheshire East</t>
  </si>
  <si>
    <t>Cheshire East for Lengthsman</t>
  </si>
  <si>
    <t>Clerk Salary</t>
  </si>
  <si>
    <t>Clerk Training</t>
  </si>
  <si>
    <t>Clerks Expenses</t>
  </si>
  <si>
    <t>Clerk Expenses</t>
  </si>
  <si>
    <t>Income</t>
  </si>
  <si>
    <t>Per Box 6</t>
  </si>
  <si>
    <t>Type</t>
  </si>
  <si>
    <t>All Other Payments</t>
  </si>
  <si>
    <t>Balances Brought forward</t>
  </si>
  <si>
    <t>Balances Carried forward</t>
  </si>
  <si>
    <t>Lengthsman</t>
  </si>
  <si>
    <t>Councillor Expenses</t>
  </si>
  <si>
    <t>Councillor Chalc Training</t>
  </si>
  <si>
    <t>Digital Media</t>
  </si>
  <si>
    <t>Chairman Training</t>
  </si>
  <si>
    <t>Bunbury PCC room hire</t>
  </si>
  <si>
    <t>Peckforton Village Room Hire</t>
  </si>
  <si>
    <t>2018/19</t>
  </si>
  <si>
    <t>2019/20</t>
  </si>
  <si>
    <t>Variance</t>
  </si>
  <si>
    <t>Explanation Required?</t>
  </si>
  <si>
    <t>£</t>
  </si>
  <si>
    <t>%</t>
  </si>
  <si>
    <t>1 Balances Brought Forward</t>
  </si>
  <si>
    <t>2 Precept or Rates and Levies</t>
  </si>
  <si>
    <t>NO</t>
  </si>
  <si>
    <t>3 Total Other Receipts</t>
  </si>
  <si>
    <t>YES</t>
  </si>
  <si>
    <t>4 Staff Costs</t>
  </si>
  <si>
    <t>Staff costs have increased significantly due to an increase in the number of projects delivered during the year and a recognition that the Clerk required additional hours to complete their work.</t>
  </si>
  <si>
    <t>5 Loan Interest/Capital Repayment</t>
  </si>
  <si>
    <t>6 All Other Payments</t>
  </si>
  <si>
    <t>Other payments have increased this financial year due to capital purchase of new street lighting for the parish and the building of a new website.</t>
  </si>
  <si>
    <t>7 Balances Carried Forward</t>
  </si>
  <si>
    <t>8 Total Cash and Short Term Investments</t>
  </si>
  <si>
    <t>9 Total Fixed Assets plus Other Long Term Investments and Assets</t>
  </si>
  <si>
    <t>10 Total Borrowings</t>
  </si>
  <si>
    <t>Explanation of variances - Spurstsow Parish Council</t>
  </si>
  <si>
    <t>During this financial year the Council has replaced old street lights which had cost £5,165 with new LED lights at a cost of  £3,346.</t>
  </si>
  <si>
    <t>We received a VAT refund this year of £831 and income from the sale of property marking kits of £259.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</si>
</sst>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[$-F800]dddd\,\ mmmm\ dd\,\ yyyy"/>
    <numFmt numFmtId="165" formatCode="_-[$£-809]* #,##0.00_-;\-[$£-809]* #,##0.00_-;_-[$£-809]* &quot;-&quot;??_-;_-@_-"/>
    <numFmt numFmtId="166" formatCode="_-&quot;£&quot;* #,##0_-;\-&quot;£&quot;* #,##0_-;_-&quot;£&quot;* &quot;-&quot;??_-;_-@_-"/>
    <numFmt numFmtId="167" formatCode="_-[$£-809]* #,##0_-;\-[$£-809]* #,##0_-;_-[$£-8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  <xf numFmtId="15" fontId="0" fillId="0" borderId="0" xfId="0" applyNumberFormat="1"/>
    <xf numFmtId="44" fontId="2" fillId="0" borderId="0" xfId="1" applyFont="1"/>
    <xf numFmtId="15" fontId="0" fillId="3" borderId="0" xfId="0" applyNumberFormat="1" applyFill="1"/>
    <xf numFmtId="0" fontId="4" fillId="0" borderId="0" xfId="0" applyFont="1"/>
    <xf numFmtId="0" fontId="5" fillId="0" borderId="0" xfId="0" applyFont="1"/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2" borderId="0" xfId="0" applyFill="1"/>
    <xf numFmtId="166" fontId="2" fillId="0" borderId="0" xfId="0" applyNumberFormat="1" applyFont="1"/>
    <xf numFmtId="167" fontId="0" fillId="0" borderId="0" xfId="0" applyNumberFormat="1"/>
    <xf numFmtId="165" fontId="0" fillId="3" borderId="0" xfId="0" applyNumberFormat="1" applyFill="1"/>
    <xf numFmtId="15" fontId="2" fillId="0" borderId="0" xfId="0" applyNumberFormat="1" applyFont="1"/>
    <xf numFmtId="0" fontId="9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3" fontId="9" fillId="4" borderId="2" xfId="0" applyNumberFormat="1" applyFont="1" applyFill="1" applyBorder="1" applyAlignment="1" applyProtection="1">
      <alignment vertical="top"/>
      <protection locked="0"/>
    </xf>
    <xf numFmtId="3" fontId="7" fillId="0" borderId="0" xfId="0" applyNumberFormat="1" applyFont="1" applyAlignment="1">
      <alignment vertical="top"/>
    </xf>
    <xf numFmtId="10" fontId="7" fillId="0" borderId="0" xfId="0" applyNumberFormat="1" applyFont="1" applyAlignment="1">
      <alignment vertical="top"/>
    </xf>
    <xf numFmtId="3" fontId="9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C4E3-5208-4133-811C-F0055385F4C9}">
  <sheetPr>
    <pageSetUpPr fitToPage="1"/>
  </sheetPr>
  <dimension ref="A1:H27"/>
  <sheetViews>
    <sheetView tabSelected="1" workbookViewId="0"/>
  </sheetViews>
  <sheetFormatPr defaultRowHeight="15" x14ac:dyDescent="0.25"/>
  <cols>
    <col min="2" max="2" width="24.5703125" bestFit="1" customWidth="1"/>
    <col min="3" max="3" width="10.5703125" bestFit="1" customWidth="1"/>
    <col min="4" max="4" width="11.5703125" bestFit="1" customWidth="1"/>
    <col min="5" max="5" width="11.28515625" customWidth="1"/>
    <col min="6" max="6" width="10.5703125" bestFit="1" customWidth="1"/>
    <col min="7" max="7" width="26" bestFit="1" customWidth="1"/>
    <col min="8" max="9" width="10.5703125" bestFit="1" customWidth="1"/>
  </cols>
  <sheetData>
    <row r="1" spans="1:8" x14ac:dyDescent="0.25">
      <c r="C1">
        <v>2019</v>
      </c>
      <c r="D1">
        <v>2020</v>
      </c>
    </row>
    <row r="2" spans="1:8" x14ac:dyDescent="0.25">
      <c r="A2" t="s">
        <v>22</v>
      </c>
      <c r="B2" t="s">
        <v>67</v>
      </c>
      <c r="C2" s="15">
        <v>8327</v>
      </c>
      <c r="D2" s="15">
        <f>+C8</f>
        <v>8127</v>
      </c>
      <c r="E2" s="2" t="s">
        <v>43</v>
      </c>
      <c r="G2" s="2"/>
    </row>
    <row r="3" spans="1:8" x14ac:dyDescent="0.25">
      <c r="A3" t="s">
        <v>23</v>
      </c>
      <c r="B3" s="13" t="s">
        <v>2</v>
      </c>
      <c r="C3" s="15">
        <v>3500</v>
      </c>
      <c r="D3" s="15">
        <v>3650</v>
      </c>
      <c r="E3" s="2" t="s">
        <v>43</v>
      </c>
      <c r="G3" s="2"/>
    </row>
    <row r="4" spans="1:8" x14ac:dyDescent="0.25">
      <c r="A4" t="s">
        <v>24</v>
      </c>
      <c r="B4" s="13" t="s">
        <v>6</v>
      </c>
      <c r="C4" s="15">
        <v>1150</v>
      </c>
      <c r="D4" s="15">
        <v>2240</v>
      </c>
      <c r="E4" s="2" t="s">
        <v>43</v>
      </c>
      <c r="G4" s="2"/>
      <c r="H4" s="2"/>
    </row>
    <row r="5" spans="1:8" x14ac:dyDescent="0.25">
      <c r="A5" t="s">
        <v>25</v>
      </c>
      <c r="B5" s="13" t="s">
        <v>1</v>
      </c>
      <c r="C5" s="15">
        <v>1645</v>
      </c>
      <c r="D5" s="15">
        <v>2242</v>
      </c>
      <c r="E5" s="2" t="s">
        <v>43</v>
      </c>
      <c r="G5" s="2"/>
    </row>
    <row r="6" spans="1:8" x14ac:dyDescent="0.25">
      <c r="A6" t="s">
        <v>26</v>
      </c>
      <c r="B6" s="13" t="s">
        <v>32</v>
      </c>
      <c r="C6" s="15">
        <v>0</v>
      </c>
      <c r="D6" s="15">
        <v>0</v>
      </c>
      <c r="E6" s="2" t="s">
        <v>43</v>
      </c>
      <c r="G6" s="2"/>
    </row>
    <row r="7" spans="1:8" x14ac:dyDescent="0.25">
      <c r="A7" t="s">
        <v>27</v>
      </c>
      <c r="B7" s="13" t="s">
        <v>66</v>
      </c>
      <c r="C7" s="15">
        <v>3205</v>
      </c>
      <c r="D7" s="15">
        <v>7202</v>
      </c>
      <c r="E7" s="2" t="s">
        <v>43</v>
      </c>
      <c r="G7" s="2"/>
      <c r="H7" s="2"/>
    </row>
    <row r="8" spans="1:8" x14ac:dyDescent="0.25">
      <c r="A8" t="s">
        <v>28</v>
      </c>
      <c r="B8" s="13" t="s">
        <v>68</v>
      </c>
      <c r="C8" s="15">
        <f t="shared" ref="C8" si="0">SUM(C2:C4)-SUM(C5:C7)</f>
        <v>8127</v>
      </c>
      <c r="D8" s="15">
        <v>4573</v>
      </c>
      <c r="E8" s="2" t="s">
        <v>43</v>
      </c>
      <c r="G8" s="2"/>
    </row>
    <row r="9" spans="1:8" x14ac:dyDescent="0.25">
      <c r="A9" t="s">
        <v>29</v>
      </c>
      <c r="B9" s="13" t="s">
        <v>33</v>
      </c>
      <c r="C9" s="15">
        <f t="shared" ref="C9" si="1">+C8</f>
        <v>8127</v>
      </c>
      <c r="D9" s="15">
        <v>4573</v>
      </c>
      <c r="E9" s="2" t="s">
        <v>43</v>
      </c>
      <c r="H9" s="2"/>
    </row>
    <row r="10" spans="1:8" x14ac:dyDescent="0.25">
      <c r="A10" t="s">
        <v>30</v>
      </c>
      <c r="B10" s="13" t="s">
        <v>34</v>
      </c>
      <c r="C10" s="15">
        <v>9273</v>
      </c>
      <c r="D10" s="15">
        <v>6966</v>
      </c>
      <c r="E10" s="2" t="s">
        <v>43</v>
      </c>
      <c r="G10" s="2"/>
      <c r="H10" s="2"/>
    </row>
    <row r="11" spans="1:8" x14ac:dyDescent="0.25">
      <c r="A11" t="s">
        <v>31</v>
      </c>
      <c r="B11" t="s">
        <v>35</v>
      </c>
      <c r="C11" s="15">
        <v>0</v>
      </c>
      <c r="D11" s="15">
        <v>0</v>
      </c>
      <c r="E11" s="2"/>
      <c r="G11" s="2"/>
      <c r="H11" s="2"/>
    </row>
    <row r="12" spans="1:8" x14ac:dyDescent="0.25">
      <c r="C12" s="2"/>
      <c r="D12" s="2"/>
      <c r="E12" s="2"/>
      <c r="F12" s="2"/>
      <c r="G12" s="2"/>
    </row>
    <row r="13" spans="1:8" x14ac:dyDescent="0.25">
      <c r="C13" s="2"/>
      <c r="D13" s="2"/>
      <c r="E13" s="2"/>
      <c r="F13" s="2"/>
      <c r="G13" s="2"/>
    </row>
    <row r="14" spans="1:8" x14ac:dyDescent="0.25">
      <c r="B14" s="3" t="s">
        <v>0</v>
      </c>
      <c r="C14" s="14">
        <f>+D3+D4</f>
        <v>5890</v>
      </c>
      <c r="D14" t="s">
        <v>42</v>
      </c>
      <c r="E14" s="2"/>
      <c r="F14" s="2"/>
      <c r="G14" s="2"/>
    </row>
    <row r="15" spans="1:8" x14ac:dyDescent="0.25">
      <c r="B15" s="3" t="s">
        <v>41</v>
      </c>
      <c r="C15" s="14">
        <f>+D5+D7</f>
        <v>9444</v>
      </c>
      <c r="D15" t="s">
        <v>42</v>
      </c>
      <c r="E15" s="2"/>
      <c r="F15" s="2"/>
      <c r="G15" s="2"/>
    </row>
    <row r="16" spans="1:8" x14ac:dyDescent="0.25">
      <c r="B16" s="3" t="s">
        <v>40</v>
      </c>
      <c r="C16" s="14">
        <f>+C14-C15</f>
        <v>-3554</v>
      </c>
      <c r="E16" s="2"/>
      <c r="F16" s="2"/>
      <c r="G16" s="2"/>
    </row>
    <row r="17" spans="2:7" x14ac:dyDescent="0.25">
      <c r="C17" s="2"/>
      <c r="D17" s="2"/>
      <c r="E17" s="2"/>
      <c r="F17" s="2"/>
      <c r="G17" s="2"/>
    </row>
    <row r="18" spans="2:7" x14ac:dyDescent="0.25">
      <c r="B18" s="1" t="s">
        <v>37</v>
      </c>
      <c r="C18" s="2"/>
      <c r="D18" s="2"/>
      <c r="E18" s="2"/>
      <c r="F18" s="2"/>
      <c r="G18" s="2"/>
    </row>
    <row r="19" spans="2:7" x14ac:dyDescent="0.25">
      <c r="B19" t="s">
        <v>38</v>
      </c>
      <c r="C19" s="2"/>
      <c r="D19" s="15">
        <v>4583</v>
      </c>
      <c r="E19" s="2"/>
      <c r="F19" s="2"/>
      <c r="G19" s="2"/>
    </row>
    <row r="20" spans="2:7" x14ac:dyDescent="0.25">
      <c r="B20" t="s">
        <v>51</v>
      </c>
      <c r="C20" s="2"/>
      <c r="D20" s="15">
        <v>-10</v>
      </c>
      <c r="E20" s="2"/>
      <c r="F20" s="2"/>
      <c r="G20" s="2"/>
    </row>
    <row r="21" spans="2:7" x14ac:dyDescent="0.25">
      <c r="B21" t="s">
        <v>39</v>
      </c>
      <c r="C21" s="2"/>
      <c r="D21" s="15">
        <f>SUM(D19:D20)</f>
        <v>4573</v>
      </c>
      <c r="E21" s="2" t="s">
        <v>43</v>
      </c>
      <c r="G21" s="2"/>
    </row>
    <row r="22" spans="2:7" x14ac:dyDescent="0.25">
      <c r="C22" s="2"/>
      <c r="D22" s="2"/>
      <c r="E22" s="2"/>
      <c r="F22" s="2"/>
    </row>
    <row r="23" spans="2:7" x14ac:dyDescent="0.25">
      <c r="D23" s="3"/>
      <c r="E23" s="2"/>
      <c r="F23" s="2"/>
    </row>
    <row r="24" spans="2:7" x14ac:dyDescent="0.25">
      <c r="E24" s="2"/>
    </row>
    <row r="25" spans="2:7" x14ac:dyDescent="0.25">
      <c r="E25" s="2"/>
    </row>
    <row r="26" spans="2:7" x14ac:dyDescent="0.25">
      <c r="E26" s="2"/>
    </row>
    <row r="27" spans="2:7" x14ac:dyDescent="0.25">
      <c r="E27" s="2"/>
      <c r="F27" s="2"/>
    </row>
  </sheetData>
  <phoneticPr fontId="3" type="noConversion"/>
  <pageMargins left="0.7" right="0.7" top="0.75" bottom="0.75" header="0.3" footer="0.3"/>
  <pageSetup paperSize="9" scale="9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F69E-17FC-47CC-9A5F-74861C065FAE}">
  <dimension ref="A1:H25"/>
  <sheetViews>
    <sheetView zoomScale="90" zoomScaleNormal="90" workbookViewId="0">
      <selection sqref="A1:F1"/>
    </sheetView>
  </sheetViews>
  <sheetFormatPr defaultRowHeight="15" x14ac:dyDescent="0.25"/>
  <cols>
    <col min="1" max="1" width="50.28515625" style="20" customWidth="1"/>
    <col min="2" max="2" width="8.42578125" style="20" bestFit="1" customWidth="1"/>
    <col min="3" max="3" width="9.140625" style="20"/>
    <col min="4" max="4" width="8.42578125" style="20" bestFit="1" customWidth="1"/>
    <col min="5" max="6" width="9.7109375" style="20" bestFit="1" customWidth="1"/>
    <col min="7" max="7" width="15.42578125" style="20" customWidth="1"/>
    <col min="8" max="8" width="71.5703125" style="20" bestFit="1" customWidth="1"/>
    <col min="9" max="16384" width="9.140625" style="20"/>
  </cols>
  <sheetData>
    <row r="1" spans="1:8" ht="18" x14ac:dyDescent="0.25">
      <c r="A1" s="29" t="s">
        <v>96</v>
      </c>
      <c r="B1" s="30"/>
      <c r="C1" s="30"/>
      <c r="D1" s="30"/>
      <c r="E1" s="30"/>
      <c r="F1" s="30"/>
      <c r="G1" s="18"/>
      <c r="H1" s="19"/>
    </row>
    <row r="2" spans="1:8" ht="30" x14ac:dyDescent="0.25">
      <c r="A2" s="21"/>
      <c r="B2" s="22" t="s">
        <v>76</v>
      </c>
      <c r="C2" s="22"/>
      <c r="D2" s="22" t="s">
        <v>77</v>
      </c>
      <c r="E2" s="22" t="s">
        <v>78</v>
      </c>
      <c r="F2" s="22" t="s">
        <v>78</v>
      </c>
      <c r="G2" s="23" t="s">
        <v>79</v>
      </c>
      <c r="H2" s="31"/>
    </row>
    <row r="3" spans="1:8" ht="15.75" thickBot="1" x14ac:dyDescent="0.3">
      <c r="A3" s="21"/>
      <c r="B3" s="22" t="s">
        <v>80</v>
      </c>
      <c r="C3" s="22"/>
      <c r="D3" s="22" t="s">
        <v>80</v>
      </c>
      <c r="E3" s="22" t="s">
        <v>80</v>
      </c>
      <c r="F3" s="22" t="s">
        <v>81</v>
      </c>
      <c r="G3" s="22"/>
      <c r="H3" s="31"/>
    </row>
    <row r="4" spans="1:8" ht="15.75" thickBot="1" x14ac:dyDescent="0.3">
      <c r="A4" s="21" t="s">
        <v>82</v>
      </c>
      <c r="B4" s="25">
        <v>8327</v>
      </c>
      <c r="C4" s="21"/>
      <c r="D4" s="25">
        <v>8127</v>
      </c>
      <c r="E4" s="26"/>
      <c r="F4" s="21"/>
      <c r="G4" s="21"/>
      <c r="H4" s="31"/>
    </row>
    <row r="5" spans="1:8" ht="15.75" thickBot="1" x14ac:dyDescent="0.3">
      <c r="A5" s="21"/>
      <c r="B5" s="26"/>
      <c r="C5" s="21"/>
      <c r="D5" s="26"/>
      <c r="E5" s="21"/>
      <c r="F5" s="21"/>
      <c r="G5" s="21"/>
      <c r="H5" s="31"/>
    </row>
    <row r="6" spans="1:8" ht="15.75" thickBot="1" x14ac:dyDescent="0.3">
      <c r="A6" s="19" t="s">
        <v>83</v>
      </c>
      <c r="B6" s="25">
        <v>3500</v>
      </c>
      <c r="C6" s="21"/>
      <c r="D6" s="25">
        <v>3650</v>
      </c>
      <c r="E6" s="26">
        <v>150</v>
      </c>
      <c r="F6" s="27">
        <v>4.2857142857142858E-2</v>
      </c>
      <c r="G6" s="21" t="s">
        <v>84</v>
      </c>
      <c r="H6" s="31"/>
    </row>
    <row r="7" spans="1:8" ht="15.75" thickBot="1" x14ac:dyDescent="0.3">
      <c r="A7" s="21"/>
      <c r="B7" s="26"/>
      <c r="C7" s="21"/>
      <c r="D7" s="26"/>
      <c r="E7" s="26"/>
      <c r="F7" s="27"/>
      <c r="G7" s="21"/>
      <c r="H7" s="32"/>
    </row>
    <row r="8" spans="1:8" ht="29.25" thickBot="1" x14ac:dyDescent="0.3">
      <c r="A8" s="21" t="s">
        <v>85</v>
      </c>
      <c r="B8" s="25">
        <v>1150</v>
      </c>
      <c r="C8" s="21"/>
      <c r="D8" s="25">
        <v>2240</v>
      </c>
      <c r="E8" s="26">
        <v>1090</v>
      </c>
      <c r="F8" s="27">
        <v>0.94782608695652171</v>
      </c>
      <c r="G8" s="21" t="s">
        <v>86</v>
      </c>
      <c r="H8" s="24" t="s">
        <v>98</v>
      </c>
    </row>
    <row r="9" spans="1:8" ht="15.75" thickBot="1" x14ac:dyDescent="0.3">
      <c r="A9" s="21"/>
      <c r="B9" s="26"/>
      <c r="C9" s="21"/>
      <c r="D9" s="26"/>
      <c r="E9" s="26"/>
      <c r="F9" s="27"/>
      <c r="G9" s="21"/>
      <c r="H9" s="32"/>
    </row>
    <row r="10" spans="1:8" ht="43.5" thickBot="1" x14ac:dyDescent="0.3">
      <c r="A10" s="21" t="s">
        <v>87</v>
      </c>
      <c r="B10" s="25">
        <v>1645</v>
      </c>
      <c r="C10" s="21"/>
      <c r="D10" s="25">
        <v>2242</v>
      </c>
      <c r="E10" s="26">
        <v>597</v>
      </c>
      <c r="F10" s="27">
        <v>0.36291793313069909</v>
      </c>
      <c r="G10" s="21" t="s">
        <v>86</v>
      </c>
      <c r="H10" s="24" t="s">
        <v>88</v>
      </c>
    </row>
    <row r="11" spans="1:8" ht="15.75" thickBot="1" x14ac:dyDescent="0.3">
      <c r="A11" s="21"/>
      <c r="B11" s="26"/>
      <c r="C11" s="21"/>
      <c r="D11" s="26"/>
      <c r="E11" s="26"/>
      <c r="F11" s="27"/>
      <c r="G11" s="21"/>
      <c r="H11" s="32"/>
    </row>
    <row r="12" spans="1:8" ht="15.75" thickBot="1" x14ac:dyDescent="0.3">
      <c r="A12" s="21" t="s">
        <v>89</v>
      </c>
      <c r="B12" s="25">
        <v>0</v>
      </c>
      <c r="C12" s="21"/>
      <c r="D12" s="25">
        <v>0</v>
      </c>
      <c r="E12" s="26">
        <v>0</v>
      </c>
      <c r="F12" s="27">
        <v>0</v>
      </c>
      <c r="G12" s="21" t="s">
        <v>84</v>
      </c>
    </row>
    <row r="13" spans="1:8" ht="15.75" thickBot="1" x14ac:dyDescent="0.3">
      <c r="A13" s="21"/>
      <c r="B13" s="26"/>
      <c r="C13" s="21"/>
      <c r="D13" s="26"/>
      <c r="E13" s="26"/>
      <c r="F13" s="27"/>
      <c r="G13" s="21"/>
      <c r="H13" s="32"/>
    </row>
    <row r="14" spans="1:8" ht="30.75" customHeight="1" thickBot="1" x14ac:dyDescent="0.3">
      <c r="A14" s="21" t="s">
        <v>90</v>
      </c>
      <c r="B14" s="25">
        <v>3205</v>
      </c>
      <c r="C14" s="21"/>
      <c r="D14" s="25">
        <v>7202</v>
      </c>
      <c r="E14" s="26">
        <v>3997</v>
      </c>
      <c r="F14" s="27">
        <v>1.2471138845553822</v>
      </c>
      <c r="G14" s="21" t="s">
        <v>86</v>
      </c>
      <c r="H14" s="24" t="s">
        <v>91</v>
      </c>
    </row>
    <row r="15" spans="1:8" ht="15.75" thickBot="1" x14ac:dyDescent="0.3">
      <c r="A15" s="21"/>
      <c r="B15" s="26"/>
      <c r="C15" s="21"/>
      <c r="D15" s="26"/>
      <c r="E15" s="26"/>
      <c r="F15" s="27"/>
      <c r="G15" s="21"/>
      <c r="H15" s="32"/>
    </row>
    <row r="16" spans="1:8" ht="15.75" thickBot="1" x14ac:dyDescent="0.3">
      <c r="A16" s="21" t="s">
        <v>92</v>
      </c>
      <c r="B16" s="25">
        <v>8127</v>
      </c>
      <c r="C16" s="21"/>
      <c r="D16" s="25">
        <v>4573</v>
      </c>
      <c r="E16" s="26"/>
      <c r="F16" s="27"/>
      <c r="G16" s="21"/>
      <c r="H16" s="31"/>
    </row>
    <row r="17" spans="1:8" x14ac:dyDescent="0.25">
      <c r="A17" s="21"/>
      <c r="B17" s="28"/>
      <c r="C17" s="21"/>
      <c r="D17" s="28"/>
      <c r="E17" s="26"/>
      <c r="F17" s="27"/>
      <c r="G17" s="19" t="s">
        <v>84</v>
      </c>
      <c r="H17" s="31"/>
    </row>
    <row r="18" spans="1:8" ht="15.75" thickBot="1" x14ac:dyDescent="0.3">
      <c r="A18" s="21"/>
      <c r="B18" s="26"/>
      <c r="C18" s="21"/>
      <c r="D18" s="26"/>
      <c r="E18" s="26"/>
      <c r="F18" s="27"/>
      <c r="G18" s="21"/>
      <c r="H18" s="31"/>
    </row>
    <row r="19" spans="1:8" ht="15.75" thickBot="1" x14ac:dyDescent="0.3">
      <c r="A19" s="21" t="s">
        <v>93</v>
      </c>
      <c r="B19" s="25">
        <v>0</v>
      </c>
      <c r="C19" s="21"/>
      <c r="D19" s="25">
        <v>0</v>
      </c>
      <c r="E19" s="26"/>
      <c r="F19" s="27"/>
      <c r="G19" s="21"/>
      <c r="H19" s="31"/>
    </row>
    <row r="20" spans="1:8" ht="15.75" thickBot="1" x14ac:dyDescent="0.3">
      <c r="A20" s="21"/>
      <c r="B20" s="26"/>
      <c r="C20" s="21"/>
      <c r="D20" s="26"/>
      <c r="E20" s="26"/>
      <c r="F20" s="27"/>
      <c r="G20" s="21"/>
      <c r="H20" s="32"/>
    </row>
    <row r="21" spans="1:8" ht="29.25" thickBot="1" x14ac:dyDescent="0.3">
      <c r="A21" s="21" t="s">
        <v>94</v>
      </c>
      <c r="B21" s="25">
        <v>9273</v>
      </c>
      <c r="C21" s="21"/>
      <c r="D21" s="25">
        <v>6966</v>
      </c>
      <c r="E21" s="26">
        <f>+B21-D21</f>
        <v>2307</v>
      </c>
      <c r="F21" s="27">
        <f>+E21/B21</f>
        <v>0.24878680038822387</v>
      </c>
      <c r="G21" s="21" t="s">
        <v>86</v>
      </c>
      <c r="H21" s="24" t="s">
        <v>97</v>
      </c>
    </row>
    <row r="22" spans="1:8" ht="15.75" thickBot="1" x14ac:dyDescent="0.3">
      <c r="A22" s="21"/>
      <c r="B22" s="26"/>
      <c r="C22" s="21"/>
      <c r="D22" s="26"/>
      <c r="E22" s="26"/>
      <c r="F22" s="27"/>
      <c r="G22" s="21"/>
      <c r="H22" s="32"/>
    </row>
    <row r="23" spans="1:8" ht="15.75" thickBot="1" x14ac:dyDescent="0.3">
      <c r="A23" s="21" t="s">
        <v>95</v>
      </c>
      <c r="B23" s="25">
        <v>0</v>
      </c>
      <c r="C23" s="21"/>
      <c r="D23" s="25">
        <v>0</v>
      </c>
      <c r="E23" s="26">
        <v>0</v>
      </c>
      <c r="F23" s="27">
        <v>0</v>
      </c>
      <c r="G23" s="21" t="s">
        <v>84</v>
      </c>
    </row>
    <row r="24" spans="1:8" x14ac:dyDescent="0.25">
      <c r="A24" s="21"/>
      <c r="B24" s="21"/>
      <c r="C24" s="21"/>
      <c r="D24" s="21"/>
      <c r="E24" s="21"/>
      <c r="F24" s="27"/>
      <c r="G24" s="21"/>
      <c r="H24" s="32"/>
    </row>
    <row r="25" spans="1:8" x14ac:dyDescent="0.25">
      <c r="A25" s="21"/>
      <c r="B25" s="21"/>
      <c r="C25" s="21"/>
      <c r="D25" s="21"/>
      <c r="E25" s="21"/>
      <c r="F25" s="21"/>
      <c r="G25" s="21"/>
      <c r="H25" s="19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B573-8E84-433D-8D70-922B728FA447}">
  <sheetPr>
    <pageSetUpPr fitToPage="1"/>
  </sheetPr>
  <dimension ref="A1:C12"/>
  <sheetViews>
    <sheetView workbookViewId="0"/>
  </sheetViews>
  <sheetFormatPr defaultRowHeight="15" x14ac:dyDescent="0.25"/>
  <cols>
    <col min="1" max="1" width="14.7109375" style="9" bestFit="1" customWidth="1"/>
    <col min="2" max="2" width="30.140625" customWidth="1"/>
    <col min="3" max="3" width="10.5703125" bestFit="1" customWidth="1"/>
    <col min="4" max="4" width="22.5703125" bestFit="1" customWidth="1"/>
  </cols>
  <sheetData>
    <row r="1" spans="1:3" ht="21" x14ac:dyDescent="0.35">
      <c r="B1" s="7" t="s">
        <v>50</v>
      </c>
    </row>
    <row r="2" spans="1:3" x14ac:dyDescent="0.25">
      <c r="C2" t="s">
        <v>20</v>
      </c>
    </row>
    <row r="3" spans="1:3" x14ac:dyDescent="0.25">
      <c r="A3" s="10" t="s">
        <v>19</v>
      </c>
      <c r="B3" s="11" t="s">
        <v>8</v>
      </c>
      <c r="C3" s="8"/>
    </row>
    <row r="4" spans="1:3" x14ac:dyDescent="0.25">
      <c r="A4" s="9">
        <v>25569</v>
      </c>
      <c r="B4" t="s">
        <v>49</v>
      </c>
      <c r="C4" s="2">
        <v>150</v>
      </c>
    </row>
    <row r="5" spans="1:3" x14ac:dyDescent="0.25">
      <c r="A5" s="9">
        <v>41000</v>
      </c>
      <c r="B5" t="s">
        <v>47</v>
      </c>
      <c r="C5" s="2">
        <v>507.03</v>
      </c>
    </row>
    <row r="6" spans="1:3" x14ac:dyDescent="0.25">
      <c r="A6" s="9">
        <v>41396</v>
      </c>
      <c r="B6" t="s">
        <v>48</v>
      </c>
      <c r="C6" s="2">
        <v>2064.9499999999998</v>
      </c>
    </row>
    <row r="7" spans="1:3" x14ac:dyDescent="0.25">
      <c r="A7" s="9">
        <v>42438</v>
      </c>
      <c r="B7" t="s">
        <v>44</v>
      </c>
      <c r="C7" s="2">
        <v>399</v>
      </c>
    </row>
    <row r="8" spans="1:3" x14ac:dyDescent="0.25">
      <c r="A8" s="9">
        <v>43551</v>
      </c>
      <c r="B8" t="s">
        <v>45</v>
      </c>
      <c r="C8" s="2">
        <v>500</v>
      </c>
    </row>
    <row r="9" spans="1:3" x14ac:dyDescent="0.25">
      <c r="A9" s="9">
        <v>43586</v>
      </c>
      <c r="B9" t="s">
        <v>46</v>
      </c>
      <c r="C9" s="2">
        <v>3345.5</v>
      </c>
    </row>
    <row r="10" spans="1:3" x14ac:dyDescent="0.25">
      <c r="A10" s="12">
        <v>43921</v>
      </c>
      <c r="B10" s="1" t="s">
        <v>21</v>
      </c>
      <c r="C10" s="5">
        <f>SUM(C4:C9)</f>
        <v>6966.48</v>
      </c>
    </row>
    <row r="12" spans="1:3" x14ac:dyDescent="0.25">
      <c r="C12" s="2"/>
    </row>
  </sheetData>
  <pageMargins left="0.7" right="0.7" top="0.75" bottom="0.75" header="0.3" footer="0.3"/>
  <pageSetup paperSize="9" scale="8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089E-C1AF-4C84-AC30-5287DD3E5210}">
  <dimension ref="A1:T5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0.140625" bestFit="1" customWidth="1"/>
    <col min="2" max="2" width="39.7109375" bestFit="1" customWidth="1"/>
    <col min="3" max="3" width="15.42578125" bestFit="1" customWidth="1"/>
    <col min="4" max="4" width="11.28515625" style="2" bestFit="1" customWidth="1"/>
    <col min="5" max="5" width="11.42578125" style="2" customWidth="1"/>
    <col min="6" max="6" width="12.140625" style="2" bestFit="1" customWidth="1"/>
    <col min="7" max="7" width="15.42578125" style="2" bestFit="1" customWidth="1"/>
    <col min="15" max="15" width="8.5703125" customWidth="1"/>
  </cols>
  <sheetData>
    <row r="1" spans="1:7" x14ac:dyDescent="0.25">
      <c r="A1" s="6" t="s">
        <v>7</v>
      </c>
      <c r="B1" s="6" t="s">
        <v>8</v>
      </c>
      <c r="C1" s="6" t="s">
        <v>65</v>
      </c>
      <c r="D1" s="16" t="s">
        <v>63</v>
      </c>
      <c r="E1" s="16"/>
      <c r="F1" s="16" t="s">
        <v>12</v>
      </c>
      <c r="G1" s="16"/>
    </row>
    <row r="2" spans="1:7" x14ac:dyDescent="0.25">
      <c r="A2" s="4">
        <v>43567</v>
      </c>
      <c r="B2" s="4" t="s">
        <v>57</v>
      </c>
      <c r="C2" s="4"/>
      <c r="D2" s="2">
        <v>1825</v>
      </c>
    </row>
    <row r="3" spans="1:7" x14ac:dyDescent="0.25">
      <c r="A3" s="4">
        <v>43711</v>
      </c>
      <c r="B3" s="4" t="s">
        <v>57</v>
      </c>
      <c r="D3" s="2">
        <v>1825</v>
      </c>
    </row>
    <row r="4" spans="1:7" s="1" customFormat="1" x14ac:dyDescent="0.25">
      <c r="A4" s="17"/>
      <c r="B4" s="17" t="s">
        <v>53</v>
      </c>
      <c r="C4" s="4" t="s">
        <v>2</v>
      </c>
      <c r="D4" s="3">
        <f>SUM(D2:D3)</f>
        <v>3650</v>
      </c>
      <c r="E4" s="3">
        <f>+Summary!D3</f>
        <v>3650</v>
      </c>
      <c r="F4" s="3"/>
      <c r="G4" s="3"/>
    </row>
    <row r="5" spans="1:7" x14ac:dyDescent="0.25">
      <c r="A5" s="4"/>
      <c r="B5" s="4"/>
      <c r="C5" s="4"/>
    </row>
    <row r="6" spans="1:7" x14ac:dyDescent="0.25">
      <c r="A6" s="4">
        <v>43643</v>
      </c>
      <c r="B6" s="4" t="s">
        <v>14</v>
      </c>
      <c r="C6" s="4"/>
      <c r="D6" s="2">
        <v>99</v>
      </c>
    </row>
    <row r="7" spans="1:7" x14ac:dyDescent="0.25">
      <c r="A7" s="4">
        <v>43665</v>
      </c>
      <c r="B7" s="4" t="s">
        <v>14</v>
      </c>
      <c r="C7" s="4"/>
      <c r="D7" s="2">
        <v>8</v>
      </c>
    </row>
    <row r="8" spans="1:7" x14ac:dyDescent="0.25">
      <c r="A8" s="4">
        <v>43691</v>
      </c>
      <c r="B8" s="4" t="s">
        <v>14</v>
      </c>
      <c r="C8" s="4"/>
      <c r="D8" s="2">
        <v>5</v>
      </c>
    </row>
    <row r="9" spans="1:7" x14ac:dyDescent="0.25">
      <c r="A9" s="4">
        <v>43705</v>
      </c>
      <c r="B9" s="4" t="s">
        <v>36</v>
      </c>
      <c r="C9" s="4"/>
      <c r="D9" s="2">
        <v>830.64</v>
      </c>
    </row>
    <row r="10" spans="1:7" x14ac:dyDescent="0.25">
      <c r="A10" s="4">
        <v>43714</v>
      </c>
      <c r="B10" s="4" t="s">
        <v>58</v>
      </c>
      <c r="C10" s="4"/>
      <c r="D10" s="2">
        <v>1150</v>
      </c>
    </row>
    <row r="11" spans="1:7" x14ac:dyDescent="0.25">
      <c r="A11" s="4">
        <v>43741</v>
      </c>
      <c r="B11" s="4" t="s">
        <v>14</v>
      </c>
      <c r="C11" s="4"/>
      <c r="D11" s="2">
        <v>7</v>
      </c>
    </row>
    <row r="12" spans="1:7" x14ac:dyDescent="0.25">
      <c r="A12" s="4">
        <v>43878</v>
      </c>
      <c r="B12" s="4" t="s">
        <v>14</v>
      </c>
      <c r="D12" s="2">
        <v>140</v>
      </c>
    </row>
    <row r="13" spans="1:7" x14ac:dyDescent="0.25">
      <c r="A13" s="4"/>
      <c r="B13" s="17" t="s">
        <v>54</v>
      </c>
      <c r="C13" s="4" t="s">
        <v>6</v>
      </c>
      <c r="D13" s="3">
        <f>SUM(D6:D12)</f>
        <v>2239.64</v>
      </c>
      <c r="E13" s="3">
        <f>+Summary!D4</f>
        <v>2240</v>
      </c>
    </row>
    <row r="14" spans="1:7" x14ac:dyDescent="0.25">
      <c r="A14" s="4"/>
      <c r="B14" s="4"/>
      <c r="C14" s="4"/>
    </row>
    <row r="15" spans="1:7" x14ac:dyDescent="0.25">
      <c r="A15" s="4">
        <v>43600</v>
      </c>
      <c r="B15" s="4" t="s">
        <v>56</v>
      </c>
      <c r="C15" s="4"/>
      <c r="D15" s="2">
        <v>-51.37</v>
      </c>
    </row>
    <row r="16" spans="1:7" x14ac:dyDescent="0.25">
      <c r="A16" s="4">
        <v>43602</v>
      </c>
      <c r="B16" s="4" t="s">
        <v>59</v>
      </c>
      <c r="C16" s="4"/>
      <c r="D16" s="2">
        <v>494.40000000000003</v>
      </c>
    </row>
    <row r="17" spans="1:5" x14ac:dyDescent="0.25">
      <c r="A17" s="4">
        <v>43742</v>
      </c>
      <c r="B17" s="4" t="s">
        <v>59</v>
      </c>
      <c r="C17" s="4"/>
      <c r="D17" s="2">
        <v>552</v>
      </c>
    </row>
    <row r="18" spans="1:5" x14ac:dyDescent="0.25">
      <c r="A18" s="4">
        <v>43805</v>
      </c>
      <c r="B18" s="4" t="s">
        <v>59</v>
      </c>
      <c r="C18" s="4"/>
      <c r="D18" s="2">
        <v>663.69999999999993</v>
      </c>
    </row>
    <row r="19" spans="1:5" x14ac:dyDescent="0.25">
      <c r="A19" s="4">
        <v>43878</v>
      </c>
      <c r="B19" s="4" t="s">
        <v>59</v>
      </c>
      <c r="D19" s="2">
        <v>582.66</v>
      </c>
    </row>
    <row r="20" spans="1:5" s="1" customFormat="1" x14ac:dyDescent="0.25">
      <c r="A20" s="17"/>
      <c r="B20" s="17" t="s">
        <v>55</v>
      </c>
      <c r="C20" s="4" t="s">
        <v>1</v>
      </c>
      <c r="D20" s="3">
        <f>SUM(D15:D19)</f>
        <v>2241.39</v>
      </c>
      <c r="E20" s="3">
        <f>+Summary!D5</f>
        <v>2242</v>
      </c>
    </row>
    <row r="21" spans="1:5" x14ac:dyDescent="0.25">
      <c r="A21" s="4"/>
      <c r="B21" s="4"/>
      <c r="C21" s="4"/>
    </row>
    <row r="22" spans="1:5" x14ac:dyDescent="0.25">
      <c r="A22" s="4">
        <v>43580</v>
      </c>
      <c r="B22" s="4" t="s">
        <v>10</v>
      </c>
      <c r="C22" s="4"/>
      <c r="D22" s="2">
        <v>283</v>
      </c>
    </row>
    <row r="23" spans="1:5" x14ac:dyDescent="0.25">
      <c r="A23" s="4">
        <v>43581</v>
      </c>
      <c r="B23" s="4" t="s">
        <v>3</v>
      </c>
      <c r="C23" s="4"/>
      <c r="D23" s="2">
        <v>91.35</v>
      </c>
    </row>
    <row r="24" spans="1:5" x14ac:dyDescent="0.25">
      <c r="A24" s="4">
        <v>43592</v>
      </c>
      <c r="B24" s="4" t="s">
        <v>9</v>
      </c>
      <c r="C24" s="4"/>
      <c r="D24" s="2">
        <v>65.98</v>
      </c>
    </row>
    <row r="25" spans="1:5" x14ac:dyDescent="0.25">
      <c r="A25" s="4">
        <v>43592</v>
      </c>
      <c r="B25" s="4" t="s">
        <v>4</v>
      </c>
      <c r="C25" s="4"/>
      <c r="D25" s="2">
        <v>770</v>
      </c>
    </row>
    <row r="26" spans="1:5" x14ac:dyDescent="0.25">
      <c r="A26" s="4">
        <v>43595</v>
      </c>
      <c r="B26" s="4" t="s">
        <v>11</v>
      </c>
      <c r="C26" s="4"/>
      <c r="D26" s="2">
        <v>8</v>
      </c>
    </row>
    <row r="27" spans="1:5" x14ac:dyDescent="0.25">
      <c r="A27" s="4">
        <v>43609</v>
      </c>
      <c r="B27" s="4" t="s">
        <v>13</v>
      </c>
      <c r="C27" s="4"/>
      <c r="D27" s="2">
        <v>315.01</v>
      </c>
    </row>
    <row r="28" spans="1:5" x14ac:dyDescent="0.25">
      <c r="A28" s="4">
        <v>43654</v>
      </c>
      <c r="B28" s="4" t="s">
        <v>15</v>
      </c>
      <c r="C28" s="4"/>
      <c r="D28" s="2">
        <v>3345.5</v>
      </c>
    </row>
    <row r="29" spans="1:5" x14ac:dyDescent="0.25">
      <c r="A29" s="4">
        <v>43671</v>
      </c>
      <c r="B29" s="4" t="s">
        <v>3</v>
      </c>
      <c r="C29" s="4"/>
      <c r="D29" s="2">
        <v>92.36</v>
      </c>
    </row>
    <row r="30" spans="1:5" x14ac:dyDescent="0.25">
      <c r="A30" s="4">
        <v>43676</v>
      </c>
      <c r="B30" s="4" t="s">
        <v>16</v>
      </c>
      <c r="C30" s="4"/>
      <c r="D30" s="2">
        <v>120.6</v>
      </c>
    </row>
    <row r="31" spans="1:5" x14ac:dyDescent="0.25">
      <c r="A31" s="4">
        <v>43676</v>
      </c>
      <c r="B31" s="4" t="s">
        <v>73</v>
      </c>
      <c r="C31" s="4"/>
      <c r="D31" s="2">
        <v>35</v>
      </c>
    </row>
    <row r="32" spans="1:5" x14ac:dyDescent="0.25">
      <c r="A32" s="4">
        <v>43676</v>
      </c>
      <c r="B32" s="4" t="s">
        <v>60</v>
      </c>
      <c r="C32" s="4"/>
      <c r="D32" s="2">
        <v>75</v>
      </c>
    </row>
    <row r="33" spans="1:20" x14ac:dyDescent="0.25">
      <c r="A33" s="4">
        <v>43742</v>
      </c>
      <c r="B33" s="4" t="s">
        <v>61</v>
      </c>
      <c r="C33" s="4"/>
      <c r="D33" s="2">
        <v>21.15</v>
      </c>
    </row>
    <row r="34" spans="1:20" x14ac:dyDescent="0.25">
      <c r="A34" s="4">
        <v>43746</v>
      </c>
      <c r="B34" s="4" t="s">
        <v>69</v>
      </c>
      <c r="C34" s="4"/>
      <c r="D34" s="2">
        <v>525</v>
      </c>
    </row>
    <row r="35" spans="1:20" x14ac:dyDescent="0.25">
      <c r="A35" s="4">
        <v>43602</v>
      </c>
      <c r="B35" s="4" t="s">
        <v>62</v>
      </c>
      <c r="C35" s="4"/>
      <c r="D35" s="2">
        <v>104.42000000000002</v>
      </c>
    </row>
    <row r="36" spans="1:20" x14ac:dyDescent="0.25">
      <c r="A36" s="4">
        <v>43805</v>
      </c>
      <c r="B36" s="4" t="s">
        <v>62</v>
      </c>
      <c r="C36" s="4"/>
      <c r="D36" s="2">
        <v>53.100000000000023</v>
      </c>
    </row>
    <row r="37" spans="1:20" x14ac:dyDescent="0.25">
      <c r="A37" s="4">
        <v>43878</v>
      </c>
      <c r="B37" s="4" t="s">
        <v>62</v>
      </c>
      <c r="C37" s="4"/>
      <c r="D37" s="2">
        <v>63.5</v>
      </c>
    </row>
    <row r="38" spans="1:20" x14ac:dyDescent="0.25">
      <c r="A38" s="4">
        <v>43768</v>
      </c>
      <c r="B38" s="4" t="s">
        <v>17</v>
      </c>
      <c r="C38" s="4"/>
      <c r="D38" s="2">
        <v>62.5</v>
      </c>
    </row>
    <row r="39" spans="1:20" x14ac:dyDescent="0.25">
      <c r="A39" s="4">
        <v>43774</v>
      </c>
      <c r="B39" s="4" t="s">
        <v>70</v>
      </c>
      <c r="C39" s="4"/>
      <c r="D39" s="2">
        <v>34.99</v>
      </c>
      <c r="T39" t="s">
        <v>52</v>
      </c>
    </row>
    <row r="40" spans="1:20" x14ac:dyDescent="0.25">
      <c r="A40" s="4">
        <v>43804</v>
      </c>
      <c r="B40" s="4" t="s">
        <v>71</v>
      </c>
      <c r="C40" s="4"/>
      <c r="D40" s="2">
        <v>35</v>
      </c>
    </row>
    <row r="41" spans="1:20" x14ac:dyDescent="0.25">
      <c r="A41" s="4">
        <v>43804</v>
      </c>
      <c r="B41" s="4" t="s">
        <v>74</v>
      </c>
      <c r="C41" s="4"/>
      <c r="D41" s="2">
        <v>25</v>
      </c>
    </row>
    <row r="42" spans="1:20" x14ac:dyDescent="0.25">
      <c r="A42" s="4">
        <v>43878</v>
      </c>
      <c r="B42" s="4" t="s">
        <v>75</v>
      </c>
      <c r="C42" s="4"/>
      <c r="D42" s="2">
        <v>75</v>
      </c>
    </row>
    <row r="43" spans="1:20" x14ac:dyDescent="0.25">
      <c r="A43" s="4">
        <v>43878</v>
      </c>
      <c r="B43" s="4" t="s">
        <v>72</v>
      </c>
      <c r="C43" s="4"/>
      <c r="D43" s="2">
        <v>455</v>
      </c>
    </row>
    <row r="44" spans="1:20" x14ac:dyDescent="0.25">
      <c r="A44" s="4">
        <v>43878</v>
      </c>
      <c r="B44" s="4" t="s">
        <v>69</v>
      </c>
      <c r="C44" s="4"/>
      <c r="D44" s="2">
        <v>535.6</v>
      </c>
    </row>
    <row r="45" spans="1:20" x14ac:dyDescent="0.25">
      <c r="A45" s="4">
        <v>43906</v>
      </c>
      <c r="B45" s="4" t="s">
        <v>18</v>
      </c>
      <c r="D45" s="2">
        <v>10</v>
      </c>
      <c r="H45" s="1"/>
    </row>
    <row r="46" spans="1:20" x14ac:dyDescent="0.25">
      <c r="A46" s="4"/>
      <c r="B46" s="17" t="s">
        <v>64</v>
      </c>
      <c r="C46" s="4" t="s">
        <v>5</v>
      </c>
      <c r="D46" s="3">
        <f>SUM(D22:D45)</f>
        <v>7202.06</v>
      </c>
      <c r="E46" s="3">
        <f>+Summary!D7</f>
        <v>7202</v>
      </c>
    </row>
    <row r="47" spans="1:20" x14ac:dyDescent="0.25">
      <c r="A47" s="4"/>
      <c r="B47" s="4"/>
      <c r="C47" s="4"/>
    </row>
    <row r="48" spans="1:20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</sheetData>
  <autoFilter ref="A1:H61" xr:uid="{43786787-8749-432A-8FF9-0F8F3B6840C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Explanation of Variances</vt:lpstr>
      <vt:lpstr>Asset Register</vt:lpstr>
      <vt:lpstr>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Spurstow</dc:creator>
  <cp:lastModifiedBy>Spurstow</cp:lastModifiedBy>
  <cp:lastPrinted>2020-05-10T08:17:27Z</cp:lastPrinted>
  <dcterms:created xsi:type="dcterms:W3CDTF">2018-08-02T09:50:38Z</dcterms:created>
  <dcterms:modified xsi:type="dcterms:W3CDTF">2020-06-03T19:07:34Z</dcterms:modified>
</cp:coreProperties>
</file>